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640" windowHeight="14340"/>
  </bookViews>
  <sheets>
    <sheet name="AFX Monthly" sheetId="1" r:id="rId1"/>
  </sheets>
  <externalReferences>
    <externalReference r:id="rId2"/>
  </externalReferences>
  <definedNames>
    <definedName name="_dnl1">[1]Inputs!$D$3</definedName>
    <definedName name="_dnl2">[1]Inputs!$D$4</definedName>
    <definedName name="_dwl1">[1]Inputs!$E$3</definedName>
    <definedName name="_dwl2">[1]Inputs!$E$4</definedName>
    <definedName name="date1">[1]Inputs!$G$3</definedName>
    <definedName name="date2">[1]Inputs!$G$4</definedName>
    <definedName name="lastAFX">'[1]Rolled Data'!$M$3</definedName>
    <definedName name="LastOpenedWorkSheet">#REF!</definedName>
    <definedName name="LastRefreshed">#REF!</definedName>
    <definedName name="StartPosition">#REF!</definedName>
    <definedName name="textToday">#REF!</definedName>
    <definedName name="VALID_FORMATS">#REF!</definedName>
  </definedNames>
  <calcPr calcId="125725"/>
</workbook>
</file>

<file path=xl/calcChain.xml><?xml version="1.0" encoding="utf-8"?>
<calcChain xmlns="http://schemas.openxmlformats.org/spreadsheetml/2006/main">
  <c r="R15" i="1"/>
  <c r="AD24"/>
  <c r="AC24"/>
  <c r="AB24"/>
  <c r="AA24"/>
  <c r="Z24"/>
  <c r="Y24"/>
  <c r="X24"/>
  <c r="W24"/>
  <c r="AD14"/>
  <c r="AC14"/>
  <c r="AB14"/>
  <c r="AA14"/>
  <c r="Z14"/>
  <c r="Y14"/>
  <c r="X14"/>
  <c r="W14"/>
  <c r="P18" l="1"/>
  <c r="L18"/>
  <c r="P16"/>
  <c r="P26"/>
  <c r="N15"/>
  <c r="C18"/>
  <c r="O16"/>
  <c r="O26"/>
  <c r="O15"/>
  <c r="O19"/>
  <c r="O18"/>
  <c r="C19"/>
  <c r="P19"/>
  <c r="P15"/>
  <c r="P17" s="1"/>
  <c r="M26"/>
  <c r="E16"/>
  <c r="K15"/>
  <c r="N19"/>
  <c r="L19"/>
  <c r="O17" l="1"/>
  <c r="Z26"/>
  <c r="Z15"/>
  <c r="Y15"/>
  <c r="Y26"/>
  <c r="H19"/>
  <c r="H15"/>
  <c r="H18"/>
  <c r="H26"/>
  <c r="H16"/>
  <c r="AC15"/>
  <c r="AC26"/>
  <c r="AA26"/>
  <c r="AA15"/>
  <c r="AB15"/>
  <c r="AB26"/>
  <c r="M16"/>
  <c r="M15"/>
  <c r="M18"/>
  <c r="M19"/>
  <c r="D26"/>
  <c r="D18"/>
  <c r="L16"/>
  <c r="L15"/>
  <c r="E15"/>
  <c r="E17" s="1"/>
  <c r="E18"/>
  <c r="T26"/>
  <c r="E19"/>
  <c r="E26"/>
  <c r="N18"/>
  <c r="N16"/>
  <c r="N17" s="1"/>
  <c r="N26"/>
  <c r="C26"/>
  <c r="C16"/>
  <c r="C15"/>
  <c r="L26"/>
  <c r="K26"/>
  <c r="K16"/>
  <c r="K17" s="1"/>
  <c r="K18"/>
  <c r="K19"/>
  <c r="Q15"/>
  <c r="D19"/>
  <c r="L17" l="1"/>
  <c r="C25"/>
  <c r="E25"/>
  <c r="B26"/>
  <c r="B18"/>
  <c r="B19"/>
  <c r="B16"/>
  <c r="B15"/>
  <c r="B25"/>
  <c r="W26"/>
  <c r="W15"/>
  <c r="R16"/>
  <c r="R26"/>
  <c r="R18"/>
  <c r="R17"/>
  <c r="AD26"/>
  <c r="G26"/>
  <c r="G18"/>
  <c r="G16"/>
  <c r="S15"/>
  <c r="S16"/>
  <c r="S26"/>
  <c r="S19"/>
  <c r="AA18"/>
  <c r="AA19"/>
  <c r="AA16"/>
  <c r="AA17" s="1"/>
  <c r="G19"/>
  <c r="AD15"/>
  <c r="S18"/>
  <c r="H17"/>
  <c r="X26"/>
  <c r="Y19"/>
  <c r="Y16"/>
  <c r="Y17" s="1"/>
  <c r="Y18"/>
  <c r="Q26"/>
  <c r="T16"/>
  <c r="T15"/>
  <c r="T18"/>
  <c r="T19"/>
  <c r="J18"/>
  <c r="J26"/>
  <c r="J16"/>
  <c r="J15"/>
  <c r="J19"/>
  <c r="AB16"/>
  <c r="AB17"/>
  <c r="AB18"/>
  <c r="AB19"/>
  <c r="Z18"/>
  <c r="Z19"/>
  <c r="Z16"/>
  <c r="Z17" s="1"/>
  <c r="R19"/>
  <c r="U26"/>
  <c r="G15"/>
  <c r="G17" s="1"/>
  <c r="X15"/>
  <c r="Q19"/>
  <c r="Q18"/>
  <c r="Q16"/>
  <c r="Q17" s="1"/>
  <c r="D16"/>
  <c r="D15"/>
  <c r="D25"/>
  <c r="AC19"/>
  <c r="AC16"/>
  <c r="AC17" s="1"/>
  <c r="AC18"/>
  <c r="C17"/>
  <c r="G25"/>
  <c r="M17"/>
  <c r="J17" l="1"/>
  <c r="I19"/>
  <c r="I18"/>
  <c r="I16"/>
  <c r="I25"/>
  <c r="O25"/>
  <c r="M25"/>
  <c r="P25"/>
  <c r="AD18"/>
  <c r="AD19"/>
  <c r="AD16"/>
  <c r="AD17" s="1"/>
  <c r="W18"/>
  <c r="W19"/>
  <c r="W16"/>
  <c r="W17" s="1"/>
  <c r="S25"/>
  <c r="B17"/>
  <c r="L25"/>
  <c r="X16"/>
  <c r="X17" s="1"/>
  <c r="X18"/>
  <c r="X19"/>
  <c r="F19"/>
  <c r="D17"/>
  <c r="H25"/>
  <c r="I26"/>
  <c r="F15"/>
  <c r="Q25"/>
  <c r="U19"/>
  <c r="U25"/>
  <c r="U18"/>
  <c r="U16"/>
  <c r="T25"/>
  <c r="S17"/>
  <c r="U15"/>
  <c r="F18"/>
  <c r="F16"/>
  <c r="F26"/>
  <c r="F25"/>
  <c r="N25"/>
  <c r="I15"/>
  <c r="I17" s="1"/>
  <c r="K25"/>
  <c r="J25"/>
  <c r="T17"/>
  <c r="R25"/>
  <c r="V25" l="1"/>
  <c r="V18"/>
  <c r="V15"/>
  <c r="V17" s="1"/>
  <c r="V16"/>
  <c r="V19"/>
  <c r="V26"/>
  <c r="Z25"/>
  <c r="W25"/>
  <c r="AA25"/>
  <c r="X25"/>
  <c r="U17"/>
  <c r="Y25"/>
  <c r="AC25"/>
  <c r="F17"/>
  <c r="AB25"/>
  <c r="AD25"/>
</calcChain>
</file>

<file path=xl/sharedStrings.xml><?xml version="1.0" encoding="utf-8"?>
<sst xmlns="http://schemas.openxmlformats.org/spreadsheetml/2006/main" count="10" uniqueCount="8">
  <si>
    <t>Return</t>
  </si>
  <si>
    <t>Volatility</t>
  </si>
  <si>
    <t>IR</t>
  </si>
  <si>
    <t>Maximum monthly loss</t>
  </si>
  <si>
    <t>Maximum monthly gain</t>
  </si>
  <si>
    <t>Cumulative</t>
  </si>
  <si>
    <t>Yearly</t>
  </si>
  <si>
    <t/>
  </si>
</sst>
</file>

<file path=xl/styles.xml><?xml version="1.0" encoding="utf-8"?>
<styleSheet xmlns="http://schemas.openxmlformats.org/spreadsheetml/2006/main">
  <numFmts count="1">
    <numFmt numFmtId="164" formatCode="mmmm"/>
  </numFmts>
  <fonts count="6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41"/>
      <name val="Times New Roman"/>
      <family val="1"/>
    </font>
    <font>
      <i/>
      <sz val="10"/>
      <name val="Helv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10"/>
  </cellStyleXfs>
  <cellXfs count="28">
    <xf numFmtId="0" fontId="0" fillId="0" borderId="0" xfId="0"/>
    <xf numFmtId="1" fontId="1" fillId="2" borderId="1" xfId="1" applyNumberFormat="1" applyFont="1" applyFill="1" applyBorder="1" applyAlignment="1">
      <alignment horizontal="left"/>
    </xf>
    <xf numFmtId="1" fontId="2" fillId="2" borderId="1" xfId="1" applyNumberFormat="1" applyFont="1" applyFill="1" applyBorder="1" applyAlignment="1">
      <alignment horizontal="center"/>
    </xf>
    <xf numFmtId="1" fontId="3" fillId="3" borderId="0" xfId="0" applyNumberFormat="1" applyFont="1" applyFill="1"/>
    <xf numFmtId="0" fontId="3" fillId="3" borderId="0" xfId="0" applyFont="1" applyFill="1"/>
    <xf numFmtId="164" fontId="2" fillId="2" borderId="1" xfId="1" applyNumberFormat="1" applyFont="1" applyFill="1" applyBorder="1" applyAlignment="1">
      <alignment horizontal="left"/>
    </xf>
    <xf numFmtId="2" fontId="1" fillId="0" borderId="1" xfId="1" applyNumberFormat="1" applyFont="1" applyBorder="1" applyAlignment="1">
      <alignment horizontal="center"/>
    </xf>
    <xf numFmtId="2" fontId="3" fillId="3" borderId="0" xfId="0" applyNumberFormat="1" applyFont="1" applyFill="1"/>
    <xf numFmtId="164" fontId="1" fillId="4" borderId="1" xfId="1" applyNumberFormat="1" applyFont="1" applyFill="1" applyBorder="1" applyAlignment="1">
      <alignment horizontal="left"/>
    </xf>
    <xf numFmtId="1" fontId="4" fillId="4" borderId="1" xfId="1" applyNumberFormat="1" applyFont="1" applyFill="1" applyBorder="1" applyAlignment="1">
      <alignment horizontal="center"/>
    </xf>
    <xf numFmtId="2" fontId="1" fillId="3" borderId="1" xfId="1" applyNumberFormat="1" applyFont="1" applyFill="1" applyBorder="1" applyAlignment="1">
      <alignment horizontal="center"/>
    </xf>
    <xf numFmtId="2" fontId="1" fillId="5" borderId="1" xfId="1" applyNumberFormat="1" applyFont="1" applyFill="1" applyBorder="1" applyAlignment="1">
      <alignment horizontal="center"/>
    </xf>
    <xf numFmtId="2" fontId="1" fillId="4" borderId="1" xfId="1" applyNumberFormat="1" applyFont="1" applyFill="1" applyBorder="1" applyAlignment="1">
      <alignment horizontal="center"/>
    </xf>
    <xf numFmtId="0" fontId="1" fillId="4" borderId="1" xfId="1" applyFont="1" applyFill="1" applyBorder="1"/>
    <xf numFmtId="164" fontId="1" fillId="3" borderId="0" xfId="1" applyNumberFormat="1" applyFont="1" applyFill="1" applyAlignment="1">
      <alignment horizontal="left"/>
    </xf>
    <xf numFmtId="2" fontId="1" fillId="3" borderId="0" xfId="1" applyNumberFormat="1" applyFont="1" applyFill="1" applyAlignment="1">
      <alignment horizontal="center"/>
    </xf>
    <xf numFmtId="0" fontId="1" fillId="3" borderId="0" xfId="1" applyFont="1" applyFill="1"/>
    <xf numFmtId="0" fontId="0" fillId="3" borderId="0" xfId="0" applyFill="1"/>
    <xf numFmtId="164" fontId="2" fillId="3" borderId="2" xfId="1" applyNumberFormat="1" applyFont="1" applyFill="1" applyBorder="1" applyAlignment="1">
      <alignment horizontal="left"/>
    </xf>
    <xf numFmtId="1" fontId="2" fillId="3" borderId="3" xfId="1" applyNumberFormat="1" applyFont="1" applyFill="1" applyBorder="1" applyAlignment="1">
      <alignment horizontal="center"/>
    </xf>
    <xf numFmtId="1" fontId="2" fillId="3" borderId="4" xfId="1" applyNumberFormat="1" applyFont="1" applyFill="1" applyBorder="1" applyAlignment="1">
      <alignment horizontal="center"/>
    </xf>
    <xf numFmtId="164" fontId="1" fillId="3" borderId="5" xfId="1" applyNumberFormat="1" applyFont="1" applyFill="1" applyBorder="1" applyAlignment="1">
      <alignment horizontal="left"/>
    </xf>
    <xf numFmtId="2" fontId="1" fillId="3" borderId="0" xfId="1" applyNumberFormat="1" applyFont="1" applyFill="1" applyBorder="1" applyAlignment="1">
      <alignment horizontal="center"/>
    </xf>
    <xf numFmtId="2" fontId="1" fillId="3" borderId="6" xfId="1" applyNumberFormat="1" applyFont="1" applyFill="1" applyBorder="1" applyAlignment="1">
      <alignment horizontal="center"/>
    </xf>
    <xf numFmtId="164" fontId="1" fillId="3" borderId="7" xfId="1" applyNumberFormat="1" applyFont="1" applyFill="1" applyBorder="1" applyAlignment="1">
      <alignment horizontal="left"/>
    </xf>
    <xf numFmtId="2" fontId="1" fillId="3" borderId="8" xfId="1" applyNumberFormat="1" applyFont="1" applyFill="1" applyBorder="1" applyAlignment="1">
      <alignment horizontal="center"/>
    </xf>
    <xf numFmtId="2" fontId="1" fillId="3" borderId="9" xfId="1" applyNumberFormat="1" applyFont="1" applyFill="1" applyBorder="1" applyAlignment="1">
      <alignment horizontal="center"/>
    </xf>
    <xf numFmtId="2" fontId="0" fillId="3" borderId="0" xfId="0" applyNumberFormat="1" applyFill="1"/>
  </cellXfs>
  <cellStyles count="3">
    <cellStyle name="Normal" xfId="0" builtinId="0"/>
    <cellStyle name="Normal_AFX_Monthly_Stats" xfId="1"/>
    <cellStyle name="Notes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rre/Documents/AFX/Data%20download/AFX%20Download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w Data"/>
      <sheetName val="Rolled Data"/>
      <sheetName val="AFX"/>
      <sheetName val="Inputs"/>
      <sheetName val="AFX Monthly"/>
      <sheetName val="Yearly Cumulative"/>
      <sheetName val="AFX Daily"/>
      <sheetName val="Send Data"/>
    </sheetNames>
    <sheetDataSet>
      <sheetData sheetId="0"/>
      <sheetData sheetId="1">
        <row r="3">
          <cell r="M3">
            <v>41197</v>
          </cell>
        </row>
      </sheetData>
      <sheetData sheetId="2"/>
      <sheetData sheetId="3">
        <row r="3">
          <cell r="D3" t="str">
            <v>09</v>
          </cell>
          <cell r="E3" t="str">
            <v>09</v>
          </cell>
          <cell r="G3" t="str">
            <v>0912</v>
          </cell>
        </row>
        <row r="4">
          <cell r="D4">
            <v>12</v>
          </cell>
          <cell r="E4">
            <v>12</v>
          </cell>
          <cell r="G4" t="str">
            <v>1212</v>
          </cell>
        </row>
      </sheetData>
      <sheetData sheetId="4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S108"/>
  <sheetViews>
    <sheetView showGridLines="0" tabSelected="1" topLeftCell="I1" workbookViewId="0">
      <selection activeCell="S36" sqref="S36"/>
    </sheetView>
  </sheetViews>
  <sheetFormatPr defaultRowHeight="12.75"/>
  <cols>
    <col min="1" max="1" width="24" customWidth="1"/>
    <col min="2" max="2" width="9.85546875" customWidth="1"/>
    <col min="24" max="44" width="11.140625" style="4" bestFit="1" customWidth="1"/>
    <col min="45" max="45" width="9.140625" style="4"/>
  </cols>
  <sheetData>
    <row r="1" spans="1:44">
      <c r="A1" s="1"/>
      <c r="B1" s="2">
        <v>1984</v>
      </c>
      <c r="C1" s="2">
        <v>1985</v>
      </c>
      <c r="D1" s="2">
        <v>1986</v>
      </c>
      <c r="E1" s="2">
        <v>1987</v>
      </c>
      <c r="F1" s="2">
        <v>1988</v>
      </c>
      <c r="G1" s="2">
        <v>1989</v>
      </c>
      <c r="H1" s="2">
        <v>1990</v>
      </c>
      <c r="I1" s="2">
        <v>1991</v>
      </c>
      <c r="J1" s="2">
        <v>1992</v>
      </c>
      <c r="K1" s="2">
        <v>1993</v>
      </c>
      <c r="L1" s="2">
        <v>1994</v>
      </c>
      <c r="M1" s="2">
        <v>1995</v>
      </c>
      <c r="N1" s="2">
        <v>1996</v>
      </c>
      <c r="O1" s="2">
        <v>1997</v>
      </c>
      <c r="P1" s="2">
        <v>1998</v>
      </c>
      <c r="Q1" s="2">
        <v>1999</v>
      </c>
      <c r="R1" s="2">
        <v>2000</v>
      </c>
      <c r="S1" s="2">
        <v>2001</v>
      </c>
      <c r="T1" s="2">
        <v>2002</v>
      </c>
      <c r="U1" s="2">
        <v>2003</v>
      </c>
      <c r="V1" s="2">
        <v>2004</v>
      </c>
      <c r="W1" s="2">
        <v>2005</v>
      </c>
      <c r="X1" s="2">
        <v>2006</v>
      </c>
      <c r="Y1" s="2">
        <v>2007</v>
      </c>
      <c r="Z1" s="2">
        <v>2008</v>
      </c>
      <c r="AA1" s="2">
        <v>2009</v>
      </c>
      <c r="AB1" s="2">
        <v>2010</v>
      </c>
      <c r="AC1" s="2">
        <v>2011</v>
      </c>
      <c r="AD1" s="2">
        <v>2012</v>
      </c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>
      <c r="A2" s="5">
        <v>30712</v>
      </c>
      <c r="B2" s="6">
        <v>2.1834054497514674E-2</v>
      </c>
      <c r="C2" s="6">
        <v>1.4847537012663143</v>
      </c>
      <c r="D2" s="6">
        <v>1.4234534991782566</v>
      </c>
      <c r="E2" s="6">
        <v>3.2159885477697605</v>
      </c>
      <c r="F2" s="6">
        <v>-5.8230208488486817</v>
      </c>
      <c r="G2" s="6">
        <v>3.1387046818640076</v>
      </c>
      <c r="H2" s="6">
        <v>-0.42695490964377303</v>
      </c>
      <c r="I2" s="6">
        <v>-1.833548327047585</v>
      </c>
      <c r="J2" s="6">
        <v>-4.4658481274723938</v>
      </c>
      <c r="K2" s="6">
        <v>-2.7693740631583252</v>
      </c>
      <c r="L2" s="6">
        <v>-1.4825139396938747</v>
      </c>
      <c r="M2" s="6">
        <v>-0.81400524293118171</v>
      </c>
      <c r="N2" s="6">
        <v>3.2726767835762449</v>
      </c>
      <c r="O2" s="6">
        <v>4.0119205494030252</v>
      </c>
      <c r="P2" s="6">
        <v>-0.73904342641674114</v>
      </c>
      <c r="Q2" s="6">
        <v>-0.40076462980669358</v>
      </c>
      <c r="R2" s="6">
        <v>1.7888983982545237</v>
      </c>
      <c r="S2" s="6">
        <v>-0.34654337562701754</v>
      </c>
      <c r="T2" s="6">
        <v>1.3220777989815691</v>
      </c>
      <c r="U2" s="6">
        <v>1.2103800391952246</v>
      </c>
      <c r="V2" s="6">
        <v>-0.52982124228446725</v>
      </c>
      <c r="W2" s="6">
        <v>-2.6934174087498319</v>
      </c>
      <c r="X2" s="6">
        <v>-1.4030896714284591</v>
      </c>
      <c r="Y2" s="6">
        <v>-0.11444952788132179</v>
      </c>
      <c r="Z2" s="6">
        <v>0.68561880279639498</v>
      </c>
      <c r="AA2" s="6">
        <v>-1.0531358034945315</v>
      </c>
      <c r="AB2" s="6">
        <v>0.69786327342993282</v>
      </c>
      <c r="AC2" s="6">
        <v>-1.337343993888207</v>
      </c>
      <c r="AD2" s="6">
        <v>-0.94566291252508039</v>
      </c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>
      <c r="A3" s="5">
        <v>30741</v>
      </c>
      <c r="B3" s="6">
        <v>-0.72010560850256278</v>
      </c>
      <c r="C3" s="6">
        <v>3.9949909914796882</v>
      </c>
      <c r="D3" s="6">
        <v>5.0466601578412815</v>
      </c>
      <c r="E3" s="6">
        <v>8.1830600802890174E-2</v>
      </c>
      <c r="F3" s="6">
        <v>-0.33762879183266703</v>
      </c>
      <c r="G3" s="6">
        <v>-2.4953788177104919</v>
      </c>
      <c r="H3" s="6">
        <v>0.51664596865087509</v>
      </c>
      <c r="I3" s="6">
        <v>-1.1048476634125781</v>
      </c>
      <c r="J3" s="6">
        <v>-1.0483534303232345</v>
      </c>
      <c r="K3" s="6">
        <v>2.0347606248515393</v>
      </c>
      <c r="L3" s="6">
        <v>0.3392567250334988</v>
      </c>
      <c r="M3" s="6">
        <v>1.6763445758995354</v>
      </c>
      <c r="N3" s="6">
        <v>-1.8211413505465401</v>
      </c>
      <c r="O3" s="6">
        <v>1.3480662445505276</v>
      </c>
      <c r="P3" s="6">
        <v>-2.0677526036633531</v>
      </c>
      <c r="Q3" s="6">
        <v>0.68525791518104784</v>
      </c>
      <c r="R3" s="6">
        <v>0.77296492078290369</v>
      </c>
      <c r="S3" s="6">
        <v>-1.4226346334729079</v>
      </c>
      <c r="T3" s="6">
        <v>-1.886485611242128</v>
      </c>
      <c r="U3" s="6">
        <v>-0.46361974486733848</v>
      </c>
      <c r="V3" s="6">
        <v>-0.44847775121544808</v>
      </c>
      <c r="W3" s="6">
        <v>-0.43020463047570567</v>
      </c>
      <c r="X3" s="6">
        <v>-0.85579896495068253</v>
      </c>
      <c r="Y3" s="6">
        <v>-0.89827075390742639</v>
      </c>
      <c r="Z3" s="6">
        <v>0.90371312488840561</v>
      </c>
      <c r="AA3" s="6">
        <v>-0.56617108441963104</v>
      </c>
      <c r="AB3" s="6">
        <v>1.2905077017289712</v>
      </c>
      <c r="AC3" s="6">
        <v>0.19380701724385219</v>
      </c>
      <c r="AD3" s="6">
        <v>0.779211198134655</v>
      </c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4">
      <c r="A4" s="5">
        <v>30771</v>
      </c>
      <c r="B4" s="6">
        <v>-0.72087802366149833</v>
      </c>
      <c r="C4" s="6">
        <v>-1.4678707106724449</v>
      </c>
      <c r="D4" s="6">
        <v>-1.274630679769162</v>
      </c>
      <c r="E4" s="6">
        <v>2.2577829241110123</v>
      </c>
      <c r="F4" s="6">
        <v>-0.20791295014410127</v>
      </c>
      <c r="G4" s="6">
        <v>3.0937402093565716</v>
      </c>
      <c r="H4" s="6">
        <v>0.71668532620142167</v>
      </c>
      <c r="I4" s="6">
        <v>7.8975560718018478</v>
      </c>
      <c r="J4" s="6">
        <v>0.82983331102253199</v>
      </c>
      <c r="K4" s="6">
        <v>0.50176588432422342</v>
      </c>
      <c r="L4" s="6">
        <v>1.3519110470943674</v>
      </c>
      <c r="M4" s="6">
        <v>6.5396899025503945</v>
      </c>
      <c r="N4" s="6">
        <v>0.57376964551615339</v>
      </c>
      <c r="O4" s="6">
        <v>-0.28397606166528089</v>
      </c>
      <c r="P4" s="6">
        <v>2.5954447796048496</v>
      </c>
      <c r="Q4" s="6">
        <v>0.65558190645199632</v>
      </c>
      <c r="R4" s="6">
        <v>-0.65667943203129298</v>
      </c>
      <c r="S4" s="6">
        <v>2.6351202017165343</v>
      </c>
      <c r="T4" s="6">
        <v>-1.329818042293518</v>
      </c>
      <c r="U4" s="6">
        <v>-0.47188611341508757</v>
      </c>
      <c r="V4" s="6">
        <v>-1.0307626236982559</v>
      </c>
      <c r="W4" s="6">
        <v>-4.088921518297095E-3</v>
      </c>
      <c r="X4" s="6">
        <v>-1.6407337921932053</v>
      </c>
      <c r="Y4" s="6">
        <v>-0.83091741537738573</v>
      </c>
      <c r="Z4" s="6">
        <v>2.7701217093777597</v>
      </c>
      <c r="AA4" s="6">
        <v>-2.1935224595984071</v>
      </c>
      <c r="AB4" s="6">
        <v>5.9252701754153314E-2</v>
      </c>
      <c r="AC4" s="6">
        <v>0.33084969082555205</v>
      </c>
      <c r="AD4" s="6">
        <v>-0.57899636243581298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>
      <c r="A5" s="5">
        <v>30802</v>
      </c>
      <c r="B5" s="6">
        <v>3.1103751716580509E-2</v>
      </c>
      <c r="C5" s="6">
        <v>-2.2808614459973287</v>
      </c>
      <c r="D5" s="6">
        <v>2.2028797348241924</v>
      </c>
      <c r="E5" s="6">
        <v>1.6565322744235722</v>
      </c>
      <c r="F5" s="6">
        <v>-1.5504551665530275</v>
      </c>
      <c r="G5" s="6">
        <v>-0.29779867322087261</v>
      </c>
      <c r="H5" s="6">
        <v>-0.12823159550067187</v>
      </c>
      <c r="I5" s="6">
        <v>-1.8271915331582012</v>
      </c>
      <c r="J5" s="6">
        <v>-1.1422098696807992</v>
      </c>
      <c r="K5" s="6">
        <v>2.5618144108925933</v>
      </c>
      <c r="L5" s="6">
        <v>-0.35132396203797489</v>
      </c>
      <c r="M5" s="6">
        <v>0.15358393097847367</v>
      </c>
      <c r="N5" s="6">
        <v>1.994293862776042</v>
      </c>
      <c r="O5" s="6">
        <v>1.2731455145821968</v>
      </c>
      <c r="P5" s="6">
        <v>-1.3181363115163269</v>
      </c>
      <c r="Q5" s="6">
        <v>0.59665196828975198</v>
      </c>
      <c r="R5" s="6">
        <v>1.3686404532415986</v>
      </c>
      <c r="S5" s="6">
        <v>-2.1438453058809093</v>
      </c>
      <c r="T5" s="6">
        <v>0.3478021244320173</v>
      </c>
      <c r="U5" s="6">
        <v>7.1278914132211213E-2</v>
      </c>
      <c r="V5" s="6">
        <v>-0.65834696855925356</v>
      </c>
      <c r="W5" s="6">
        <v>-0.20699615024596385</v>
      </c>
      <c r="X5" s="6">
        <v>1.9134730165018321</v>
      </c>
      <c r="Y5" s="6">
        <v>1.2483955950828518</v>
      </c>
      <c r="Z5" s="6">
        <v>-2.4637161668466634</v>
      </c>
      <c r="AA5" s="6">
        <v>-2.7023087781727129</v>
      </c>
      <c r="AB5" s="6">
        <v>-0.31490547059842555</v>
      </c>
      <c r="AC5" s="6">
        <v>2.957414239742584</v>
      </c>
      <c r="AD5" s="6">
        <v>-1.1620850797517512</v>
      </c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>
      <c r="A6" s="5">
        <v>30833</v>
      </c>
      <c r="B6" s="6">
        <v>0.79757625413892952</v>
      </c>
      <c r="C6" s="6">
        <v>-0.36010754782194732</v>
      </c>
      <c r="D6" s="6">
        <v>-1.1485133265785819</v>
      </c>
      <c r="E6" s="6">
        <v>-1.6003774661787373</v>
      </c>
      <c r="F6" s="6">
        <v>1.3256268090367895</v>
      </c>
      <c r="G6" s="6">
        <v>5.5739330366934015</v>
      </c>
      <c r="H6" s="6">
        <v>0.12062311968853434</v>
      </c>
      <c r="I6" s="6">
        <v>-0.85427493991406811</v>
      </c>
      <c r="J6" s="6">
        <v>0.45580830082925239</v>
      </c>
      <c r="K6" s="6">
        <v>-0.13833925945937464</v>
      </c>
      <c r="L6" s="6">
        <v>-0.90000399834246902</v>
      </c>
      <c r="M6" s="6">
        <v>-3.7579620409176284</v>
      </c>
      <c r="N6" s="6">
        <v>0.38963909375195893</v>
      </c>
      <c r="O6" s="6">
        <v>-2.5767762926870663</v>
      </c>
      <c r="P6" s="6">
        <v>1.4879855310760082</v>
      </c>
      <c r="Q6" s="6">
        <v>0.73351164673293168</v>
      </c>
      <c r="R6" s="6">
        <v>-1.1305039112080029</v>
      </c>
      <c r="S6" s="6">
        <v>0.77484044347750913</v>
      </c>
      <c r="T6" s="6">
        <v>2.6106232096015924</v>
      </c>
      <c r="U6" s="6">
        <v>2.9276136335108838</v>
      </c>
      <c r="V6" s="6">
        <v>-1.011316748067792</v>
      </c>
      <c r="W6" s="6">
        <v>2.5968713251903086</v>
      </c>
      <c r="X6" s="6">
        <v>1.2363934984232161</v>
      </c>
      <c r="Y6" s="6">
        <v>-0.38536134050385362</v>
      </c>
      <c r="Z6" s="6">
        <v>-1.5218231565601203</v>
      </c>
      <c r="AA6" s="6">
        <v>4.5472311355060802</v>
      </c>
      <c r="AB6" s="6">
        <v>3.1265757942509742</v>
      </c>
      <c r="AC6" s="6">
        <v>-3.1634292021645471</v>
      </c>
      <c r="AD6" s="6">
        <v>3.3445543148667101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>
      <c r="A7" s="5">
        <v>30862</v>
      </c>
      <c r="B7" s="6">
        <v>1.4462422738999887</v>
      </c>
      <c r="C7" s="6">
        <v>-0.30666932089793292</v>
      </c>
      <c r="D7" s="6">
        <v>0.26418597664873422</v>
      </c>
      <c r="E7" s="6">
        <v>-1.9210489904052164</v>
      </c>
      <c r="F7" s="6">
        <v>4.1852183243141656</v>
      </c>
      <c r="G7" s="6">
        <v>-0.4893230011874139</v>
      </c>
      <c r="H7" s="6">
        <v>-1.1838177460114119</v>
      </c>
      <c r="I7" s="6">
        <v>2.3340489444324319</v>
      </c>
      <c r="J7" s="6">
        <v>3.8416328810723654</v>
      </c>
      <c r="K7" s="6">
        <v>-1.1882133206758239</v>
      </c>
      <c r="L7" s="6">
        <v>2.8914414255182597</v>
      </c>
      <c r="M7" s="6">
        <v>-2.0184177206842402</v>
      </c>
      <c r="N7" s="6">
        <v>0.33612326688405858</v>
      </c>
      <c r="O7" s="6">
        <v>0.66933725330496907</v>
      </c>
      <c r="P7" s="6">
        <v>-0.47094271704933854</v>
      </c>
      <c r="Q7" s="6">
        <v>-0.51124869090177771</v>
      </c>
      <c r="R7" s="6">
        <v>-1.6662209055353427</v>
      </c>
      <c r="S7" s="6">
        <v>-0.52865892679505588</v>
      </c>
      <c r="T7" s="6">
        <v>4.7088220237614724</v>
      </c>
      <c r="U7" s="6">
        <v>-1.8718366574625889</v>
      </c>
      <c r="V7" s="6">
        <v>-1.8447113836219109</v>
      </c>
      <c r="W7" s="6">
        <v>2.1761011551064802</v>
      </c>
      <c r="X7" s="6">
        <v>-1.0836763649763603</v>
      </c>
      <c r="Y7" s="6">
        <v>0.11916542818528608</v>
      </c>
      <c r="Z7" s="6">
        <v>-1.9284259493960731</v>
      </c>
      <c r="AA7" s="6">
        <v>-0.66239154264647881</v>
      </c>
      <c r="AB7" s="6">
        <v>-0.69092145452056553</v>
      </c>
      <c r="AC7" s="6">
        <v>-1.5865335237688072</v>
      </c>
      <c r="AD7" s="6">
        <v>-3.2844328331309125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>
      <c r="A8" s="5">
        <v>30894</v>
      </c>
      <c r="B8" s="6">
        <v>4.129071474943709</v>
      </c>
      <c r="C8" s="6">
        <v>6.7103275957883364</v>
      </c>
      <c r="D8" s="6">
        <v>3.7203682821053241</v>
      </c>
      <c r="E8" s="6">
        <v>1.7033960692980743</v>
      </c>
      <c r="F8" s="6">
        <v>1.8081015218986085</v>
      </c>
      <c r="G8" s="6">
        <v>-1.6329174055618401</v>
      </c>
      <c r="H8" s="6">
        <v>3.7902118117549346</v>
      </c>
      <c r="I8" s="6">
        <v>-2.7491413278447618</v>
      </c>
      <c r="J8" s="6">
        <v>1.735431566315182</v>
      </c>
      <c r="K8" s="6">
        <v>-0.54272539749014026</v>
      </c>
      <c r="L8" s="6">
        <v>-1.1498807712129411</v>
      </c>
      <c r="M8" s="6">
        <v>-0.52289012370744237</v>
      </c>
      <c r="N8" s="6">
        <v>-6.4461312559682682E-2</v>
      </c>
      <c r="O8" s="6">
        <v>2.3387739310812283</v>
      </c>
      <c r="P8" s="6">
        <v>-0.7674068878144702</v>
      </c>
      <c r="Q8" s="6">
        <v>-0.50449035841323431</v>
      </c>
      <c r="R8" s="6">
        <v>-0.15647183177767143</v>
      </c>
      <c r="S8" s="6">
        <v>-1.008562164686555</v>
      </c>
      <c r="T8" s="6">
        <v>-0.43215163221292929</v>
      </c>
      <c r="U8" s="6">
        <v>-1.0871112186994658</v>
      </c>
      <c r="V8" s="6">
        <v>-1.3097253799246755</v>
      </c>
      <c r="W8" s="6">
        <v>0.18071309687228698</v>
      </c>
      <c r="X8" s="6">
        <v>-0.62797023387591855</v>
      </c>
      <c r="Y8" s="6">
        <v>0.25422255656945003</v>
      </c>
      <c r="Z8" s="6">
        <v>-0.67588188526287452</v>
      </c>
      <c r="AA8" s="6">
        <v>-0.64187118438203683</v>
      </c>
      <c r="AB8" s="6">
        <v>0.71433957277378113</v>
      </c>
      <c r="AC8" s="6">
        <v>-0.16543018430243972</v>
      </c>
      <c r="AD8" s="6">
        <v>0.75944784610884053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>
      <c r="A9" s="5">
        <v>30925</v>
      </c>
      <c r="B9" s="6">
        <v>-1.6548979121878429</v>
      </c>
      <c r="C9" s="6">
        <v>-1.4898356774037003</v>
      </c>
      <c r="D9" s="6">
        <v>9.5347169175508117E-2</v>
      </c>
      <c r="E9" s="6">
        <v>-8.3566810330337749E-2</v>
      </c>
      <c r="F9" s="6">
        <v>0.73187756993757791</v>
      </c>
      <c r="G9" s="6">
        <v>-0.90439352195474387</v>
      </c>
      <c r="H9" s="6">
        <v>1.0789889414463461</v>
      </c>
      <c r="I9" s="6">
        <v>-4.1727053923005357</v>
      </c>
      <c r="J9" s="6">
        <v>3.6854055937114549</v>
      </c>
      <c r="K9" s="6">
        <v>-3.2930847702089427</v>
      </c>
      <c r="L9" s="6">
        <v>-1.4652292680265688</v>
      </c>
      <c r="M9" s="6">
        <v>4.8888587690886665</v>
      </c>
      <c r="N9" s="6">
        <v>-1.0210260685380113</v>
      </c>
      <c r="O9" s="6">
        <v>-0.93507168299348242</v>
      </c>
      <c r="P9" s="6">
        <v>-1.8715431678262728</v>
      </c>
      <c r="Q9" s="6">
        <v>-0.78899040783032559</v>
      </c>
      <c r="R9" s="6">
        <v>1.8841024708614484</v>
      </c>
      <c r="S9" s="6">
        <v>1.842218865488332</v>
      </c>
      <c r="T9" s="6">
        <v>-1.471812524535232</v>
      </c>
      <c r="U9" s="6">
        <v>0.70839868540824025</v>
      </c>
      <c r="V9" s="6">
        <v>-2.9857040732186868</v>
      </c>
      <c r="W9" s="6">
        <v>-1.6345187712427212</v>
      </c>
      <c r="X9" s="6">
        <v>0.5578637400587394</v>
      </c>
      <c r="Y9" s="6">
        <v>-1.0331939752817099</v>
      </c>
      <c r="Z9" s="6">
        <v>4.1641262647910011</v>
      </c>
      <c r="AA9" s="6">
        <v>-0.71787006995055469</v>
      </c>
      <c r="AB9" s="6">
        <v>8.020424479120436E-2</v>
      </c>
      <c r="AC9" s="6">
        <v>-2.9217417204354446</v>
      </c>
      <c r="AD9" s="6">
        <v>-1.084109674147038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>
      <c r="A10" s="5">
        <v>30953</v>
      </c>
      <c r="B10" s="6">
        <v>3.9145200139268193</v>
      </c>
      <c r="C10" s="6">
        <v>-1.4969216738214053</v>
      </c>
      <c r="D10" s="6">
        <v>-1.3135150225563164</v>
      </c>
      <c r="E10" s="6">
        <v>-0.51728626563913305</v>
      </c>
      <c r="F10" s="6">
        <v>-1.5432410422647702</v>
      </c>
      <c r="G10" s="6">
        <v>-1.5581808733280633</v>
      </c>
      <c r="H10" s="6">
        <v>-0.15461211921243834</v>
      </c>
      <c r="I10" s="6">
        <v>3.6372433149793437</v>
      </c>
      <c r="J10" s="6">
        <v>-0.64272807219885042</v>
      </c>
      <c r="K10" s="6">
        <v>6.8408202884273628E-2</v>
      </c>
      <c r="L10" s="6">
        <v>-0.21699552165577174</v>
      </c>
      <c r="M10" s="6">
        <v>-1.1000563514283357</v>
      </c>
      <c r="N10" s="6">
        <v>0.8309394336594611</v>
      </c>
      <c r="O10" s="6">
        <v>-0.4157178575828091</v>
      </c>
      <c r="P10" s="6">
        <v>0.93602091798433706</v>
      </c>
      <c r="Q10" s="6">
        <v>0.21290316729919434</v>
      </c>
      <c r="R10" s="6">
        <v>-0.76832643409934231</v>
      </c>
      <c r="S10" s="6">
        <v>-0.87118059551326565</v>
      </c>
      <c r="T10" s="6">
        <v>-1.747953444956829</v>
      </c>
      <c r="U10" s="6">
        <v>0.73777748918163466</v>
      </c>
      <c r="V10" s="6">
        <v>-1.4627076887919199</v>
      </c>
      <c r="W10" s="6">
        <v>0.58934821028489015</v>
      </c>
      <c r="X10" s="6">
        <v>-9.0368448093247622E-2</v>
      </c>
      <c r="Y10" s="6">
        <v>1.5699699434106984</v>
      </c>
      <c r="Z10" s="6">
        <v>-0.91497286884819617</v>
      </c>
      <c r="AA10" s="6">
        <v>1.5913276818036448</v>
      </c>
      <c r="AB10" s="6">
        <v>1.0825758776156658</v>
      </c>
      <c r="AC10" s="6">
        <v>3.1660588803724687</v>
      </c>
      <c r="AD10" s="6">
        <v>0.81801507365125703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4">
      <c r="A11" s="5">
        <v>30986</v>
      </c>
      <c r="B11" s="6">
        <v>-0.90224393617150267</v>
      </c>
      <c r="C11" s="6">
        <v>2.0663083152445667</v>
      </c>
      <c r="D11" s="6">
        <v>0.99705554038159172</v>
      </c>
      <c r="E11" s="6">
        <v>-0.21253934072569813</v>
      </c>
      <c r="F11" s="6">
        <v>0.93021448666342765</v>
      </c>
      <c r="G11" s="6">
        <v>-1.1153725516687862</v>
      </c>
      <c r="H11" s="6">
        <v>3.3416858645337499</v>
      </c>
      <c r="I11" s="6">
        <v>-1.5749595564426011</v>
      </c>
      <c r="J11" s="6">
        <v>-0.65999309034479037</v>
      </c>
      <c r="K11" s="6">
        <v>-1.1747262153338767E-2</v>
      </c>
      <c r="L11" s="6">
        <v>1.8076575591614352</v>
      </c>
      <c r="M11" s="6">
        <v>0.6728845569134001</v>
      </c>
      <c r="N11" s="6">
        <v>1.7801642064275924</v>
      </c>
      <c r="O11" s="6">
        <v>0.12203870959696106</v>
      </c>
      <c r="P11" s="6">
        <v>4.7397103023068539</v>
      </c>
      <c r="Q11" s="6">
        <v>-0.76367408965818395</v>
      </c>
      <c r="R11" s="6">
        <v>2.0266652112658212</v>
      </c>
      <c r="S11" s="6">
        <v>-0.63688619440492866</v>
      </c>
      <c r="T11" s="6">
        <v>-1.5535544877460783</v>
      </c>
      <c r="U11" s="6">
        <v>0.30901282313818834</v>
      </c>
      <c r="V11" s="6">
        <v>1.8868346794844393</v>
      </c>
      <c r="W11" s="6">
        <v>0.25164541808494478</v>
      </c>
      <c r="X11" s="6">
        <v>-0.18956215974395008</v>
      </c>
      <c r="Y11" s="6">
        <v>0.57887391132112054</v>
      </c>
      <c r="Z11" s="6">
        <v>8.7935233915304565</v>
      </c>
      <c r="AA11" s="6">
        <v>-0.79470260439709062</v>
      </c>
      <c r="AB11" s="6">
        <v>1.3808298968569277</v>
      </c>
      <c r="AC11" s="6">
        <v>-4.1036619786546824</v>
      </c>
      <c r="AD11" s="6" t="s">
        <v>7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>
      <c r="A12" s="5">
        <v>31016</v>
      </c>
      <c r="B12" s="6">
        <v>0.89088526251573508</v>
      </c>
      <c r="C12" s="6">
        <v>3.2771176077921154</v>
      </c>
      <c r="D12" s="6">
        <v>-0.89854703289601323</v>
      </c>
      <c r="E12" s="6">
        <v>4.7096642478752564</v>
      </c>
      <c r="F12" s="6">
        <v>3.1415165960173628</v>
      </c>
      <c r="G12" s="6">
        <v>0.81285629831978623</v>
      </c>
      <c r="H12" s="6">
        <v>-0.56572023848527886</v>
      </c>
      <c r="I12" s="6">
        <v>1.9097478500141873</v>
      </c>
      <c r="J12" s="6">
        <v>1.6764952206649641</v>
      </c>
      <c r="K12" s="6">
        <v>-0.19932620817670887</v>
      </c>
      <c r="L12" s="6">
        <v>-1.2132807494810383</v>
      </c>
      <c r="M12" s="6">
        <v>-0.89067325639665684</v>
      </c>
      <c r="N12" s="6">
        <v>0.2423822720042601</v>
      </c>
      <c r="O12" s="6">
        <v>1.5319850755422526</v>
      </c>
      <c r="P12" s="6">
        <v>-2.4882885810827204</v>
      </c>
      <c r="Q12" s="6">
        <v>2.386399383642257</v>
      </c>
      <c r="R12" s="6">
        <v>-0.64474255463268237</v>
      </c>
      <c r="S12" s="6">
        <v>-0.52046341673994689</v>
      </c>
      <c r="T12" s="6">
        <v>-0.60232145819038019</v>
      </c>
      <c r="U12" s="6">
        <v>0.69721801601548838</v>
      </c>
      <c r="V12" s="6">
        <v>3.3277253305701748</v>
      </c>
      <c r="W12" s="6">
        <v>1.6060170556465025</v>
      </c>
      <c r="X12" s="6">
        <v>1.8800037509426604</v>
      </c>
      <c r="Y12" s="6">
        <v>0.55015791632647693</v>
      </c>
      <c r="Z12" s="6">
        <v>1.4589192533238871</v>
      </c>
      <c r="AA12" s="6">
        <v>0.8241255090593258</v>
      </c>
      <c r="AB12" s="6">
        <v>-0.74177142093014847</v>
      </c>
      <c r="AC12" s="6">
        <v>-0.17199343482013907</v>
      </c>
      <c r="AD12" s="6" t="s">
        <v>7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4">
      <c r="A13" s="5">
        <v>31047</v>
      </c>
      <c r="B13" s="6">
        <v>1.8686393235995344</v>
      </c>
      <c r="C13" s="6">
        <v>-2.6522200130274509E-2</v>
      </c>
      <c r="D13" s="6">
        <v>0.78091027298169413</v>
      </c>
      <c r="E13" s="6">
        <v>5.0431356126024394</v>
      </c>
      <c r="F13" s="6">
        <v>-2.8763539924992032</v>
      </c>
      <c r="G13" s="6">
        <v>2.2333240150736398</v>
      </c>
      <c r="H13" s="6">
        <v>-1.3899354508902007</v>
      </c>
      <c r="I13" s="6">
        <v>5.3024724901718612</v>
      </c>
      <c r="J13" s="6">
        <v>-0.69595873967924771</v>
      </c>
      <c r="K13" s="6">
        <v>-0.3507468357733412</v>
      </c>
      <c r="L13" s="6">
        <v>-1.1461318159915468</v>
      </c>
      <c r="M13" s="6">
        <v>-0.11827417436477417</v>
      </c>
      <c r="N13" s="6">
        <v>1.4152665304869694</v>
      </c>
      <c r="O13" s="6">
        <v>0.10721055071587493</v>
      </c>
      <c r="P13" s="6">
        <v>6.1105931472904551E-2</v>
      </c>
      <c r="Q13" s="6">
        <v>-0.46581644214604978</v>
      </c>
      <c r="R13" s="6">
        <v>4.4421900128538301</v>
      </c>
      <c r="S13" s="6">
        <v>0.26612582954503861</v>
      </c>
      <c r="T13" s="6">
        <v>2.835215896589327</v>
      </c>
      <c r="U13" s="6">
        <v>2.9503060544151527</v>
      </c>
      <c r="V13" s="6">
        <v>0.30421964040605598</v>
      </c>
      <c r="W13" s="6">
        <v>-1.7362677141635974</v>
      </c>
      <c r="X13" s="6">
        <v>-0.45007897043715106</v>
      </c>
      <c r="Y13" s="6">
        <v>-1.3240647064546085</v>
      </c>
      <c r="Z13" s="6">
        <v>0.1953113845198029</v>
      </c>
      <c r="AA13" s="6">
        <v>-0.69857055142928948</v>
      </c>
      <c r="AB13" s="6">
        <v>-1.7265269106730097</v>
      </c>
      <c r="AC13" s="6">
        <v>1.9746990718537361</v>
      </c>
      <c r="AD13" s="6" t="s">
        <v>7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>
      <c r="A14" s="8"/>
      <c r="B14" s="9">
        <v>1984</v>
      </c>
      <c r="C14" s="9">
        <v>1985</v>
      </c>
      <c r="D14" s="9">
        <v>1986</v>
      </c>
      <c r="E14" s="9">
        <v>1987</v>
      </c>
      <c r="F14" s="9">
        <v>1988</v>
      </c>
      <c r="G14" s="9">
        <v>1989</v>
      </c>
      <c r="H14" s="9">
        <v>1990</v>
      </c>
      <c r="I14" s="9">
        <v>1991</v>
      </c>
      <c r="J14" s="9">
        <v>1992</v>
      </c>
      <c r="K14" s="9">
        <v>1993</v>
      </c>
      <c r="L14" s="9">
        <v>1994</v>
      </c>
      <c r="M14" s="9">
        <v>1995</v>
      </c>
      <c r="N14" s="9">
        <v>1996</v>
      </c>
      <c r="O14" s="9">
        <v>1997</v>
      </c>
      <c r="P14" s="9">
        <v>1998</v>
      </c>
      <c r="Q14" s="9">
        <v>1999</v>
      </c>
      <c r="R14" s="9">
        <v>2000</v>
      </c>
      <c r="S14" s="9">
        <v>2001</v>
      </c>
      <c r="T14" s="9">
        <v>2002</v>
      </c>
      <c r="U14" s="9">
        <v>2003</v>
      </c>
      <c r="V14" s="9">
        <v>2004</v>
      </c>
      <c r="W14" s="9">
        <f t="shared" ref="W14:AB14" si="0">W1</f>
        <v>2005</v>
      </c>
      <c r="X14" s="9">
        <f t="shared" si="0"/>
        <v>2006</v>
      </c>
      <c r="Y14" s="9">
        <f t="shared" si="0"/>
        <v>2007</v>
      </c>
      <c r="Z14" s="9">
        <f t="shared" si="0"/>
        <v>2008</v>
      </c>
      <c r="AA14" s="9">
        <f t="shared" si="0"/>
        <v>2009</v>
      </c>
      <c r="AB14" s="9">
        <f t="shared" si="0"/>
        <v>2010</v>
      </c>
      <c r="AC14" s="9">
        <f>AC1</f>
        <v>2011</v>
      </c>
      <c r="AD14" s="9">
        <f>AD1</f>
        <v>2012</v>
      </c>
    </row>
    <row r="15" spans="1:44">
      <c r="A15" s="5" t="s">
        <v>0</v>
      </c>
      <c r="B15" s="10">
        <f>SUM(B2:B13)</f>
        <v>9.1017469287154054</v>
      </c>
      <c r="C15" s="10">
        <f t="shared" ref="C15:V15" si="1">SUM(C2:C13)</f>
        <v>10.104709634825987</v>
      </c>
      <c r="D15" s="10">
        <f t="shared" si="1"/>
        <v>9.8956545713365092</v>
      </c>
      <c r="E15" s="10">
        <f t="shared" si="1"/>
        <v>14.333511403603884</v>
      </c>
      <c r="F15" s="10">
        <f t="shared" si="1"/>
        <v>-0.21605748427451976</v>
      </c>
      <c r="G15" s="10">
        <f t="shared" si="1"/>
        <v>6.3591933966751952</v>
      </c>
      <c r="H15" s="10">
        <f t="shared" si="1"/>
        <v>5.715568972532088</v>
      </c>
      <c r="I15" s="10">
        <f t="shared" si="1"/>
        <v>6.9643999312793401</v>
      </c>
      <c r="J15" s="10">
        <f t="shared" si="1"/>
        <v>3.5695155439164354</v>
      </c>
      <c r="K15" s="10">
        <f t="shared" si="1"/>
        <v>-3.3268079941433659</v>
      </c>
      <c r="L15" s="10">
        <f t="shared" si="1"/>
        <v>-1.5350932696346242</v>
      </c>
      <c r="M15" s="10">
        <f t="shared" si="1"/>
        <v>4.7090828250002108</v>
      </c>
      <c r="N15" s="10">
        <f t="shared" si="1"/>
        <v>7.9286263634385072</v>
      </c>
      <c r="O15" s="10">
        <f t="shared" si="1"/>
        <v>7.1909359338483956</v>
      </c>
      <c r="P15" s="10">
        <f t="shared" si="1"/>
        <v>9.7153767075730091E-2</v>
      </c>
      <c r="Q15" s="10">
        <f t="shared" si="1"/>
        <v>1.8353213688409142</v>
      </c>
      <c r="R15" s="10">
        <f>SUM(R2:R13)</f>
        <v>7.260516397975791</v>
      </c>
      <c r="S15" s="10">
        <f t="shared" si="1"/>
        <v>-1.9604692728931727</v>
      </c>
      <c r="T15" s="10">
        <f t="shared" si="1"/>
        <v>2.8004438521888835</v>
      </c>
      <c r="U15" s="10">
        <f t="shared" si="1"/>
        <v>5.7175319205525437</v>
      </c>
      <c r="V15" s="10">
        <f t="shared" si="1"/>
        <v>-5.762794208921739</v>
      </c>
      <c r="W15" s="10">
        <f t="shared" ref="W15:AB15" si="2">IF(SUM(W2:W13)&lt;&gt;0,SUM(W2:W13),"")</f>
        <v>0.69520266478929615</v>
      </c>
      <c r="X15" s="10">
        <f t="shared" si="2"/>
        <v>-0.75354459977252652</v>
      </c>
      <c r="Y15" s="10">
        <f t="shared" si="2"/>
        <v>-0.26547236851042211</v>
      </c>
      <c r="Z15" s="10">
        <f t="shared" si="2"/>
        <v>11.46651390431378</v>
      </c>
      <c r="AA15" s="10">
        <f t="shared" si="2"/>
        <v>-3.0678597521216826</v>
      </c>
      <c r="AB15" s="10">
        <f t="shared" si="2"/>
        <v>4.9580238064794617</v>
      </c>
      <c r="AC15" s="10">
        <f>IF(SUM(AC2:AC13)&lt;&gt;0,SUM(AC2:AC13),"")</f>
        <v>-4.8273051379960741</v>
      </c>
      <c r="AD15" s="10">
        <f>IF(SUM(AD2:AD13)&lt;&gt;0,SUM(AD2:AD13),"")</f>
        <v>-1.3540584292291324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>
      <c r="A16" s="5" t="s">
        <v>1</v>
      </c>
      <c r="B16" s="6">
        <f>STDEV(B2:B13)*SQRT(12)</f>
        <v>6.3596605191476199</v>
      </c>
      <c r="C16" s="6">
        <f>STDEV(C2:C13)*SQRT(12)</f>
        <v>9.4427516194621575</v>
      </c>
      <c r="D16" s="6">
        <f t="shared" ref="D16:V16" si="3">STDEV(D2:D13)*SQRT(12)</f>
        <v>7.0210944687861954</v>
      </c>
      <c r="E16" s="6">
        <f t="shared" si="3"/>
        <v>7.9651917804264203</v>
      </c>
      <c r="F16" s="6">
        <f t="shared" si="3"/>
        <v>9.3962735026169515</v>
      </c>
      <c r="G16" s="6">
        <f t="shared" si="3"/>
        <v>8.5161654928144461</v>
      </c>
      <c r="H16" s="6">
        <f t="shared" si="3"/>
        <v>5.5901481916637987</v>
      </c>
      <c r="I16" s="6">
        <f t="shared" si="3"/>
        <v>12.571435564600359</v>
      </c>
      <c r="J16" s="6">
        <f t="shared" si="3"/>
        <v>7.9322942396750884</v>
      </c>
      <c r="K16" s="6">
        <f t="shared" si="3"/>
        <v>5.7625335396199198</v>
      </c>
      <c r="L16" s="6">
        <f t="shared" si="3"/>
        <v>4.9880879887233629</v>
      </c>
      <c r="M16" s="6">
        <f t="shared" si="3"/>
        <v>9.8676739898204318</v>
      </c>
      <c r="N16" s="6">
        <f t="shared" si="3"/>
        <v>4.7090724268404927</v>
      </c>
      <c r="O16" s="6">
        <f t="shared" si="3"/>
        <v>5.8418613936567301</v>
      </c>
      <c r="P16" s="6">
        <f t="shared" si="3"/>
        <v>7.3379656161269073</v>
      </c>
      <c r="Q16" s="6">
        <f t="shared" si="3"/>
        <v>3.1941051369981515</v>
      </c>
      <c r="R16" s="6">
        <f t="shared" si="3"/>
        <v>6.1067067004660398</v>
      </c>
      <c r="S16" s="6">
        <f t="shared" si="3"/>
        <v>4.6897261264278374</v>
      </c>
      <c r="T16" s="6">
        <f t="shared" si="3"/>
        <v>7.5139156849062596</v>
      </c>
      <c r="U16" s="6">
        <f t="shared" si="3"/>
        <v>4.9842037284898373</v>
      </c>
      <c r="V16" s="6">
        <f t="shared" si="3"/>
        <v>5.8276844734260917</v>
      </c>
      <c r="W16" s="6">
        <f t="shared" ref="W16:AB16" si="4">IF(W15&lt;&gt;"",STDEV(W2:W13)*SQRT(12),"")</f>
        <v>5.490176427041165</v>
      </c>
      <c r="X16" s="6">
        <f t="shared" si="4"/>
        <v>4.2034774046278178</v>
      </c>
      <c r="Y16" s="6">
        <f t="shared" si="4"/>
        <v>3.1703585846411348</v>
      </c>
      <c r="Z16" s="6">
        <f t="shared" si="4"/>
        <v>10.866203865569041</v>
      </c>
      <c r="AA16" s="6">
        <f t="shared" si="4"/>
        <v>6.5338681771244094</v>
      </c>
      <c r="AB16" s="6">
        <f t="shared" si="4"/>
        <v>4.380030355797194</v>
      </c>
      <c r="AC16" s="6">
        <f>IF(AC15&lt;&gt;"",STDEV(AC2:AC13)*SQRT(12),"")</f>
        <v>8.1321723217220416</v>
      </c>
      <c r="AD16" s="6">
        <f>IF(AD15&lt;&gt;"",STDEV(AD2:AD13)*SQRT(12),"")</f>
        <v>6.4083719080462505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>
      <c r="A17" s="5" t="s">
        <v>2</v>
      </c>
      <c r="B17" s="11">
        <f>B15/B16</f>
        <v>1.4311686765845333</v>
      </c>
      <c r="C17" s="11">
        <f t="shared" ref="C17:V17" si="5">C15/C16</f>
        <v>1.0701022373605051</v>
      </c>
      <c r="D17" s="11">
        <f t="shared" si="5"/>
        <v>1.4094176649138959</v>
      </c>
      <c r="E17" s="11">
        <f t="shared" si="5"/>
        <v>1.7995186806207111</v>
      </c>
      <c r="F17" s="6">
        <f t="shared" si="5"/>
        <v>-2.2993954381420007E-2</v>
      </c>
      <c r="G17" s="6">
        <f t="shared" si="5"/>
        <v>0.74672027006060349</v>
      </c>
      <c r="H17" s="11">
        <f t="shared" si="5"/>
        <v>1.0224360386465821</v>
      </c>
      <c r="I17" s="6">
        <f t="shared" si="5"/>
        <v>0.55398605000134171</v>
      </c>
      <c r="J17" s="6">
        <f t="shared" si="5"/>
        <v>0.44999787401515312</v>
      </c>
      <c r="K17" s="6">
        <f t="shared" si="5"/>
        <v>-0.57731689911566098</v>
      </c>
      <c r="L17" s="6">
        <f t="shared" si="5"/>
        <v>-0.3077518426108421</v>
      </c>
      <c r="M17" s="6">
        <f t="shared" si="5"/>
        <v>0.47722318652380863</v>
      </c>
      <c r="N17" s="11">
        <f t="shared" si="5"/>
        <v>1.6836917432501974</v>
      </c>
      <c r="O17" s="11">
        <f t="shared" si="5"/>
        <v>1.2309323089480575</v>
      </c>
      <c r="P17" s="6">
        <f t="shared" si="5"/>
        <v>1.323987766612204E-2</v>
      </c>
      <c r="Q17" s="6">
        <f t="shared" si="5"/>
        <v>0.57459641750107371</v>
      </c>
      <c r="R17" s="11">
        <f t="shared" si="5"/>
        <v>1.1889413974019247</v>
      </c>
      <c r="S17" s="6">
        <f t="shared" si="5"/>
        <v>-0.41803491718746943</v>
      </c>
      <c r="T17" s="6">
        <f t="shared" si="5"/>
        <v>0.37270099501040921</v>
      </c>
      <c r="U17" s="11">
        <f t="shared" si="5"/>
        <v>1.1471304609542712</v>
      </c>
      <c r="V17" s="6">
        <f t="shared" si="5"/>
        <v>-0.98886517195633217</v>
      </c>
      <c r="W17" s="6">
        <f t="shared" ref="W17:AB17" si="6">IF(W15&lt;&gt;"",W15/W16,"")</f>
        <v>0.12662665290047218</v>
      </c>
      <c r="X17" s="6">
        <f t="shared" si="6"/>
        <v>-0.17926695619748348</v>
      </c>
      <c r="Y17" s="6">
        <f t="shared" si="6"/>
        <v>-8.3735754622996997E-2</v>
      </c>
      <c r="Z17" s="11">
        <f t="shared" si="6"/>
        <v>1.0552456079576142</v>
      </c>
      <c r="AA17" s="11">
        <f t="shared" si="6"/>
        <v>-0.46953193253309011</v>
      </c>
      <c r="AB17" s="11">
        <f t="shared" si="6"/>
        <v>1.1319610604792416</v>
      </c>
      <c r="AC17" s="11">
        <f>IF(AC15&lt;&gt;"",AC15/AC16,"")</f>
        <v>-0.59360585917513609</v>
      </c>
      <c r="AD17" s="11">
        <f>IF(AD15&lt;&gt;"",AD15/AD16,"")</f>
        <v>-0.21129523202749798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4">
      <c r="A18" s="5" t="s">
        <v>3</v>
      </c>
      <c r="B18" s="6">
        <f>MIN(B2:B13)</f>
        <v>-1.6548979121878429</v>
      </c>
      <c r="C18" s="6">
        <f t="shared" ref="C18:V18" si="7">MIN(C2:C13)</f>
        <v>-2.2808614459973287</v>
      </c>
      <c r="D18" s="6">
        <f t="shared" si="7"/>
        <v>-1.3135150225563164</v>
      </c>
      <c r="E18" s="6">
        <f t="shared" si="7"/>
        <v>-1.9210489904052164</v>
      </c>
      <c r="F18" s="6">
        <f t="shared" si="7"/>
        <v>-5.8230208488486817</v>
      </c>
      <c r="G18" s="6">
        <f t="shared" si="7"/>
        <v>-2.4953788177104919</v>
      </c>
      <c r="H18" s="6">
        <f t="shared" si="7"/>
        <v>-1.3899354508902007</v>
      </c>
      <c r="I18" s="6">
        <f t="shared" si="7"/>
        <v>-4.1727053923005357</v>
      </c>
      <c r="J18" s="6">
        <f t="shared" si="7"/>
        <v>-4.4658481274723938</v>
      </c>
      <c r="K18" s="6">
        <f t="shared" si="7"/>
        <v>-3.2930847702089427</v>
      </c>
      <c r="L18" s="6">
        <f t="shared" si="7"/>
        <v>-1.4825139396938747</v>
      </c>
      <c r="M18" s="6">
        <f t="shared" si="7"/>
        <v>-3.7579620409176284</v>
      </c>
      <c r="N18" s="6">
        <f t="shared" si="7"/>
        <v>-1.8211413505465401</v>
      </c>
      <c r="O18" s="6">
        <f t="shared" si="7"/>
        <v>-2.5767762926870663</v>
      </c>
      <c r="P18" s="6">
        <f t="shared" si="7"/>
        <v>-2.4882885810827204</v>
      </c>
      <c r="Q18" s="6">
        <f t="shared" si="7"/>
        <v>-0.78899040783032559</v>
      </c>
      <c r="R18" s="6">
        <f t="shared" si="7"/>
        <v>-1.6662209055353427</v>
      </c>
      <c r="S18" s="6">
        <f t="shared" si="7"/>
        <v>-2.1438453058809093</v>
      </c>
      <c r="T18" s="6">
        <f t="shared" si="7"/>
        <v>-1.886485611242128</v>
      </c>
      <c r="U18" s="6">
        <f t="shared" si="7"/>
        <v>-1.8718366574625889</v>
      </c>
      <c r="V18" s="6">
        <f t="shared" si="7"/>
        <v>-2.9857040732186868</v>
      </c>
      <c r="W18" s="6">
        <f t="shared" ref="W18:AB18" si="8">IF(W15&lt;&gt;"",MIN(W2:W13),"")</f>
        <v>-2.6934174087498319</v>
      </c>
      <c r="X18" s="6">
        <f t="shared" si="8"/>
        <v>-1.6407337921932053</v>
      </c>
      <c r="Y18" s="6">
        <f t="shared" si="8"/>
        <v>-1.3240647064546085</v>
      </c>
      <c r="Z18" s="6">
        <f t="shared" si="8"/>
        <v>-2.4637161668466634</v>
      </c>
      <c r="AA18" s="6">
        <f t="shared" si="8"/>
        <v>-2.7023087781727129</v>
      </c>
      <c r="AB18" s="6">
        <f t="shared" si="8"/>
        <v>-1.7265269106730097</v>
      </c>
      <c r="AC18" s="6">
        <f>IF(AC15&lt;&gt;"",MIN(AC2:AC13),"")</f>
        <v>-4.1036619786546824</v>
      </c>
      <c r="AD18" s="6">
        <f>IF(AD15&lt;&gt;"",MIN(AD2:AD13),"")</f>
        <v>-3.2844328331309125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4">
      <c r="A19" s="5" t="s">
        <v>4</v>
      </c>
      <c r="B19" s="6">
        <f>MAX(B2:B13)</f>
        <v>4.129071474943709</v>
      </c>
      <c r="C19" s="6">
        <f t="shared" ref="C19:V19" si="9">MAX(C2:C13)</f>
        <v>6.7103275957883364</v>
      </c>
      <c r="D19" s="6">
        <f t="shared" si="9"/>
        <v>5.0466601578412815</v>
      </c>
      <c r="E19" s="6">
        <f t="shared" si="9"/>
        <v>5.0431356126024394</v>
      </c>
      <c r="F19" s="6">
        <f t="shared" si="9"/>
        <v>4.1852183243141656</v>
      </c>
      <c r="G19" s="6">
        <f t="shared" si="9"/>
        <v>5.5739330366934015</v>
      </c>
      <c r="H19" s="6">
        <f t="shared" si="9"/>
        <v>3.7902118117549346</v>
      </c>
      <c r="I19" s="6">
        <f t="shared" si="9"/>
        <v>7.8975560718018478</v>
      </c>
      <c r="J19" s="6">
        <f t="shared" si="9"/>
        <v>3.8416328810723654</v>
      </c>
      <c r="K19" s="6">
        <f t="shared" si="9"/>
        <v>2.5618144108925933</v>
      </c>
      <c r="L19" s="6">
        <f t="shared" si="9"/>
        <v>2.8914414255182597</v>
      </c>
      <c r="M19" s="6">
        <f t="shared" si="9"/>
        <v>6.5396899025503945</v>
      </c>
      <c r="N19" s="6">
        <f t="shared" si="9"/>
        <v>3.2726767835762449</v>
      </c>
      <c r="O19" s="6">
        <f t="shared" si="9"/>
        <v>4.0119205494030252</v>
      </c>
      <c r="P19" s="6">
        <f t="shared" si="9"/>
        <v>4.7397103023068539</v>
      </c>
      <c r="Q19" s="6">
        <f t="shared" si="9"/>
        <v>2.386399383642257</v>
      </c>
      <c r="R19" s="6">
        <f t="shared" si="9"/>
        <v>4.4421900128538301</v>
      </c>
      <c r="S19" s="6">
        <f t="shared" si="9"/>
        <v>2.6351202017165343</v>
      </c>
      <c r="T19" s="6">
        <f t="shared" si="9"/>
        <v>4.7088220237614724</v>
      </c>
      <c r="U19" s="6">
        <f t="shared" si="9"/>
        <v>2.9503060544151527</v>
      </c>
      <c r="V19" s="6">
        <f t="shared" si="9"/>
        <v>3.3277253305701748</v>
      </c>
      <c r="W19" s="6">
        <f t="shared" ref="W19:AB19" si="10">IF(W15&lt;&gt;"",MAX(W2:W13),"")</f>
        <v>2.5968713251903086</v>
      </c>
      <c r="X19" s="6">
        <f t="shared" si="10"/>
        <v>1.9134730165018321</v>
      </c>
      <c r="Y19" s="6">
        <f t="shared" si="10"/>
        <v>1.5699699434106984</v>
      </c>
      <c r="Z19" s="6">
        <f t="shared" si="10"/>
        <v>8.7935233915304565</v>
      </c>
      <c r="AA19" s="6">
        <f t="shared" si="10"/>
        <v>4.5472311355060802</v>
      </c>
      <c r="AB19" s="6">
        <f t="shared" si="10"/>
        <v>3.1265757942509742</v>
      </c>
      <c r="AC19" s="6">
        <f>IF(AC15&lt;&gt;"",MAX(AC2:AC13),"")</f>
        <v>3.1660588803724687</v>
      </c>
      <c r="AD19" s="6">
        <f>IF(AD15&lt;&gt;"",MAX(AD2:AD13),"")</f>
        <v>3.3445543148667101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4">
      <c r="A20" s="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>
      <c r="A21" s="14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7"/>
      <c r="X21" s="1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4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7"/>
      <c r="X22" s="1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4" ht="13.5" thickBot="1">
      <c r="A23" s="14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7"/>
      <c r="X23" s="1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4">
      <c r="A24" s="18"/>
      <c r="B24" s="19">
        <v>1984</v>
      </c>
      <c r="C24" s="19">
        <v>1985</v>
      </c>
      <c r="D24" s="19">
        <v>1986</v>
      </c>
      <c r="E24" s="19">
        <v>1987</v>
      </c>
      <c r="F24" s="19">
        <v>1988</v>
      </c>
      <c r="G24" s="19">
        <v>1989</v>
      </c>
      <c r="H24" s="19">
        <v>1990</v>
      </c>
      <c r="I24" s="19">
        <v>1991</v>
      </c>
      <c r="J24" s="19">
        <v>1992</v>
      </c>
      <c r="K24" s="19">
        <v>1993</v>
      </c>
      <c r="L24" s="19">
        <v>1994</v>
      </c>
      <c r="M24" s="19">
        <v>1995</v>
      </c>
      <c r="N24" s="19">
        <v>1996</v>
      </c>
      <c r="O24" s="19">
        <v>1997</v>
      </c>
      <c r="P24" s="19">
        <v>1998</v>
      </c>
      <c r="Q24" s="19">
        <v>1999</v>
      </c>
      <c r="R24" s="19">
        <v>2000</v>
      </c>
      <c r="S24" s="19">
        <v>2001</v>
      </c>
      <c r="T24" s="19">
        <v>2002</v>
      </c>
      <c r="U24" s="19">
        <v>2003</v>
      </c>
      <c r="V24" s="19">
        <v>2004</v>
      </c>
      <c r="W24" s="19">
        <f t="shared" ref="W24:AB24" si="11">W1</f>
        <v>2005</v>
      </c>
      <c r="X24" s="19">
        <f t="shared" si="11"/>
        <v>2006</v>
      </c>
      <c r="Y24" s="19">
        <f t="shared" si="11"/>
        <v>2007</v>
      </c>
      <c r="Z24" s="20">
        <f t="shared" si="11"/>
        <v>2008</v>
      </c>
      <c r="AA24" s="20">
        <f t="shared" si="11"/>
        <v>2009</v>
      </c>
      <c r="AB24" s="20">
        <f t="shared" si="11"/>
        <v>2010</v>
      </c>
      <c r="AC24" s="20">
        <f>AC1</f>
        <v>2011</v>
      </c>
      <c r="AD24" s="20">
        <f>AD1</f>
        <v>2012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>
      <c r="A25" s="21" t="s">
        <v>5</v>
      </c>
      <c r="B25" s="22">
        <f>SUM(B2:B13)</f>
        <v>9.1017469287154054</v>
      </c>
      <c r="C25" s="22">
        <f>SUM($B2:C13)</f>
        <v>19.206456563541391</v>
      </c>
      <c r="D25" s="22">
        <f>SUM($B2:D13)</f>
        <v>29.102111134877898</v>
      </c>
      <c r="E25" s="22">
        <f>SUM($B2:E13)</f>
        <v>43.43562253848178</v>
      </c>
      <c r="F25" s="22">
        <f>SUM($B2:F13)</f>
        <v>43.219565054207251</v>
      </c>
      <c r="G25" s="22">
        <f>SUM($B2:G13)</f>
        <v>49.578758450882461</v>
      </c>
      <c r="H25" s="22">
        <f>SUM($B2:H13)</f>
        <v>55.294327423414572</v>
      </c>
      <c r="I25" s="22">
        <f>SUM($B2:I13)</f>
        <v>62.25872735469391</v>
      </c>
      <c r="J25" s="22">
        <f>SUM($B2:J13)</f>
        <v>65.828242898610355</v>
      </c>
      <c r="K25" s="22">
        <f>SUM($B2:K13)</f>
        <v>62.501434904466976</v>
      </c>
      <c r="L25" s="22">
        <f>SUM($B2:L13)</f>
        <v>60.966341634832347</v>
      </c>
      <c r="M25" s="22">
        <f>SUM($B2:M13)</f>
        <v>65.675424459832556</v>
      </c>
      <c r="N25" s="22">
        <f>SUM($B2:N13)</f>
        <v>73.604050823271066</v>
      </c>
      <c r="O25" s="22">
        <f>SUM($B2:O13)</f>
        <v>80.794986757119489</v>
      </c>
      <c r="P25" s="22">
        <f>SUM($B2:P13)</f>
        <v>80.892140524195227</v>
      </c>
      <c r="Q25" s="22">
        <f>SUM($B2:Q13)</f>
        <v>82.727461893036136</v>
      </c>
      <c r="R25" s="22">
        <f>SUM($B2:R13)</f>
        <v>89.987978291011913</v>
      </c>
      <c r="S25" s="22">
        <f>SUM($B2:S13)</f>
        <v>88.027509018118764</v>
      </c>
      <c r="T25" s="22">
        <f>SUM($B2:T13)</f>
        <v>90.827952870307641</v>
      </c>
      <c r="U25" s="22">
        <f>SUM($B2:U13)</f>
        <v>96.545484790860201</v>
      </c>
      <c r="V25" s="22">
        <f>SUM($B2:V13)</f>
        <v>90.782690581938454</v>
      </c>
      <c r="W25" s="22">
        <f>SUM($B2:W13)</f>
        <v>91.477893246727774</v>
      </c>
      <c r="X25" s="22">
        <f>SUM($B2:X13)</f>
        <v>90.724348646955221</v>
      </c>
      <c r="Y25" s="22">
        <f>SUM($B2:Y13)</f>
        <v>90.458876278444791</v>
      </c>
      <c r="Z25" s="23">
        <f>SUM($B2:Z13)</f>
        <v>101.92539018275858</v>
      </c>
      <c r="AA25" s="23">
        <f>SUM($B2:AA13)</f>
        <v>98.857530430636928</v>
      </c>
      <c r="AB25" s="23">
        <f>SUM($B2:AB13)</f>
        <v>103.81555423711634</v>
      </c>
      <c r="AC25" s="23">
        <f>SUM($B2:AC13)</f>
        <v>98.98824909912031</v>
      </c>
      <c r="AD25" s="23">
        <f>SUM($B2:AD13)</f>
        <v>97.634190669891183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ht="13.5" thickBot="1">
      <c r="A26" s="24" t="s">
        <v>6</v>
      </c>
      <c r="B26" s="25">
        <f>SUM(B2:B13)</f>
        <v>9.1017469287154054</v>
      </c>
      <c r="C26" s="25">
        <f t="shared" ref="C26:AB26" si="12">SUM(C2:C13)</f>
        <v>10.104709634825987</v>
      </c>
      <c r="D26" s="25">
        <f t="shared" si="12"/>
        <v>9.8956545713365092</v>
      </c>
      <c r="E26" s="25">
        <f t="shared" si="12"/>
        <v>14.333511403603884</v>
      </c>
      <c r="F26" s="25">
        <f t="shared" si="12"/>
        <v>-0.21605748427451976</v>
      </c>
      <c r="G26" s="25">
        <f t="shared" si="12"/>
        <v>6.3591933966751952</v>
      </c>
      <c r="H26" s="25">
        <f t="shared" si="12"/>
        <v>5.715568972532088</v>
      </c>
      <c r="I26" s="25">
        <f t="shared" si="12"/>
        <v>6.9643999312793401</v>
      </c>
      <c r="J26" s="25">
        <f t="shared" si="12"/>
        <v>3.5695155439164354</v>
      </c>
      <c r="K26" s="25">
        <f t="shared" si="12"/>
        <v>-3.3268079941433659</v>
      </c>
      <c r="L26" s="25">
        <f t="shared" si="12"/>
        <v>-1.5350932696346242</v>
      </c>
      <c r="M26" s="25">
        <f t="shared" si="12"/>
        <v>4.7090828250002108</v>
      </c>
      <c r="N26" s="25">
        <f t="shared" si="12"/>
        <v>7.9286263634385072</v>
      </c>
      <c r="O26" s="25">
        <f t="shared" si="12"/>
        <v>7.1909359338483956</v>
      </c>
      <c r="P26" s="25">
        <f t="shared" si="12"/>
        <v>9.7153767075730091E-2</v>
      </c>
      <c r="Q26" s="25">
        <f t="shared" si="12"/>
        <v>1.8353213688409142</v>
      </c>
      <c r="R26" s="25">
        <f t="shared" si="12"/>
        <v>7.260516397975791</v>
      </c>
      <c r="S26" s="25">
        <f t="shared" si="12"/>
        <v>-1.9604692728931727</v>
      </c>
      <c r="T26" s="25">
        <f t="shared" si="12"/>
        <v>2.8004438521888835</v>
      </c>
      <c r="U26" s="25">
        <f t="shared" si="12"/>
        <v>5.7175319205525437</v>
      </c>
      <c r="V26" s="25">
        <f t="shared" si="12"/>
        <v>-5.762794208921739</v>
      </c>
      <c r="W26" s="25">
        <f t="shared" si="12"/>
        <v>0.69520266478929615</v>
      </c>
      <c r="X26" s="25">
        <f t="shared" si="12"/>
        <v>-0.75354459977252652</v>
      </c>
      <c r="Y26" s="25">
        <f t="shared" si="12"/>
        <v>-0.26547236851042211</v>
      </c>
      <c r="Z26" s="26">
        <f t="shared" si="12"/>
        <v>11.46651390431378</v>
      </c>
      <c r="AA26" s="26">
        <f t="shared" si="12"/>
        <v>-3.0678597521216826</v>
      </c>
      <c r="AB26" s="26">
        <f t="shared" si="12"/>
        <v>4.9580238064794617</v>
      </c>
      <c r="AC26" s="26">
        <f>SUM(AC2:AC13)</f>
        <v>-4.8273051379960741</v>
      </c>
      <c r="AD26" s="26">
        <f>SUM(AD2:AD13)</f>
        <v>-1.3540584292291324</v>
      </c>
    </row>
    <row r="27" spans="1:44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AA27"/>
    </row>
    <row r="28" spans="1:44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7"/>
      <c r="P28" s="17"/>
      <c r="Q28" s="17"/>
      <c r="R28" s="17"/>
      <c r="S28" s="17"/>
      <c r="T28" s="17"/>
      <c r="U28" s="17"/>
      <c r="V28" s="17"/>
      <c r="W28" s="17"/>
      <c r="AA28"/>
    </row>
    <row r="29" spans="1:44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AA29"/>
    </row>
    <row r="30" spans="1:44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AA30"/>
    </row>
    <row r="31" spans="1:4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AA31"/>
    </row>
    <row r="32" spans="1:4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AA32"/>
    </row>
    <row r="33" spans="1:27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AA33"/>
    </row>
    <row r="34" spans="1:27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AA34"/>
    </row>
    <row r="35" spans="1:27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AA35"/>
    </row>
    <row r="36" spans="1:27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AA36"/>
    </row>
    <row r="37" spans="1:2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AA37"/>
    </row>
    <row r="38" spans="1:27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AA38"/>
    </row>
    <row r="39" spans="1:27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AA39"/>
    </row>
    <row r="40" spans="1:27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AA40"/>
    </row>
    <row r="41" spans="1:27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AA41"/>
    </row>
    <row r="42" spans="1:27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AA42"/>
    </row>
    <row r="43" spans="1:27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AA43"/>
    </row>
    <row r="44" spans="1:27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AA44"/>
    </row>
    <row r="45" spans="1:27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AA45"/>
    </row>
    <row r="46" spans="1:27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AA46"/>
    </row>
    <row r="47" spans="1:2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7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1:2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1:2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1:2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1:2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1:2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1:2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1:2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1:2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1:2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1:2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1:2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1:2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1:2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1:2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1:2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1:2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1:2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1:2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1:2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1:2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1:2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1:2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1:2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1:2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1:2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1:2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1:2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1:2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1:23">
      <c r="W95" s="17"/>
    </row>
    <row r="96" spans="1:23">
      <c r="W96" s="17"/>
    </row>
    <row r="97" spans="23:23">
      <c r="W97" s="17"/>
    </row>
    <row r="98" spans="23:23">
      <c r="W98" s="17"/>
    </row>
    <row r="99" spans="23:23">
      <c r="W99" s="17"/>
    </row>
    <row r="100" spans="23:23">
      <c r="W100" s="17"/>
    </row>
    <row r="101" spans="23:23">
      <c r="W101" s="17"/>
    </row>
    <row r="102" spans="23:23">
      <c r="W102" s="17"/>
    </row>
    <row r="103" spans="23:23">
      <c r="W103" s="17"/>
    </row>
    <row r="104" spans="23:23">
      <c r="W104" s="17"/>
    </row>
    <row r="105" spans="23:23">
      <c r="W105" s="17"/>
    </row>
    <row r="106" spans="23:23">
      <c r="W106" s="17"/>
    </row>
    <row r="107" spans="23:23">
      <c r="W107" s="17"/>
    </row>
    <row r="108" spans="23:23">
      <c r="W108" s="17"/>
    </row>
  </sheetData>
  <pageMargins left="0.75" right="0.75" top="1" bottom="1" header="0.5" footer="0.5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AFX Monthly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dcterms:created xsi:type="dcterms:W3CDTF">2012-11-12T08:38:15Z</dcterms:created>
  <dcterms:modified xsi:type="dcterms:W3CDTF">2012-11-12T08:39:45Z</dcterms:modified>
</cp:coreProperties>
</file>